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2024\"/>
    </mc:Choice>
  </mc:AlternateContent>
  <xr:revisionPtr revIDLastSave="0" documentId="8_{84D1BEFE-0B32-42E3-9078-77C97E9BB3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F57" i="1"/>
  <c r="D57" i="1"/>
  <c r="F76" i="1"/>
  <c r="L96" i="1"/>
  <c r="M129" i="1"/>
  <c r="L129" i="1"/>
  <c r="J129" i="1"/>
  <c r="K129" i="1"/>
  <c r="J96" i="1"/>
  <c r="K34" i="1" l="1"/>
  <c r="L34" i="1"/>
  <c r="J34" i="1"/>
  <c r="F134" i="1"/>
  <c r="E134" i="1"/>
  <c r="D134" i="1"/>
  <c r="M34" i="1"/>
  <c r="M76" i="1"/>
  <c r="L76" i="1"/>
  <c r="K76" i="1"/>
  <c r="J76" i="1"/>
  <c r="E85" i="1"/>
  <c r="M103" i="1" l="1"/>
  <c r="L103" i="1"/>
  <c r="K103" i="1"/>
  <c r="J103" i="1"/>
  <c r="M96" i="1"/>
  <c r="M131" i="1" s="1"/>
  <c r="K96" i="1"/>
  <c r="E76" i="1"/>
  <c r="D76" i="1"/>
  <c r="I85" i="1"/>
  <c r="D85" i="1"/>
  <c r="J131" i="1" l="1"/>
  <c r="K131" i="1"/>
  <c r="L131" i="1"/>
  <c r="J133" i="1" l="1"/>
</calcChain>
</file>

<file path=xl/sharedStrings.xml><?xml version="1.0" encoding="utf-8"?>
<sst xmlns="http://schemas.openxmlformats.org/spreadsheetml/2006/main" count="363" uniqueCount="213">
  <si>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</si>
  <si>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</si>
  <si>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</si>
  <si>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</si>
  <si>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</si>
  <si>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</si>
  <si>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</si>
  <si>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</si>
  <si>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</si>
  <si>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</si>
  <si>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</si>
  <si>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</si>
  <si>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</si>
  <si>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</si>
  <si>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</si>
  <si>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</si>
  <si>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</si>
  <si>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</si>
  <si>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</si>
  <si>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</si>
  <si>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</si>
  <si>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</si>
  <si>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</si>
  <si>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</si>
  <si>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</si>
  <si>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</si>
  <si>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</si>
  <si>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</si>
  <si>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</si>
  <si>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</si>
  <si>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</si>
  <si>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</si>
  <si>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</si>
  <si>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</si>
  <si>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</si>
  <si>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</si>
  <si>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</si>
  <si>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</si>
  <si>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</si>
  <si>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</si>
  <si>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</si>
  <si>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</si>
  <si>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</si>
  <si>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</si>
  <si>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</si>
  <si>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</si>
  <si>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</si>
  <si>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</si>
  <si>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</si>
  <si>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</si>
  <si>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</si>
  <si>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</si>
  <si>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</si>
  <si>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</si>
  <si>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</si>
  <si>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</si>
  <si>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</si>
  <si>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</si>
  <si>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</si>
  <si>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</si>
  <si>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</si>
  <si>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</si>
  <si>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</si>
  <si>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</si>
  <si>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</si>
  <si>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</si>
  <si>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</si>
  <si>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</si>
  <si>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</si>
  <si>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</si>
  <si>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</si>
  <si>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</si>
  <si>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</si>
  <si>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</si>
  <si>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</si>
  <si>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</si>
  <si>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</si>
  <si>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</si>
  <si>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</si>
  <si>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</si>
  <si>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</si>
  <si>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</si>
  <si>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</si>
  <si>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</si>
  <si>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</si>
  <si>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</si>
  <si>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</si>
  <si>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</si>
  <si>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</si>
  <si>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</si>
  <si>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</si>
  <si>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</si>
  <si>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</si>
  <si>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</si>
  <si>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</si>
  <si>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</si>
  <si>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</si>
  <si>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</si>
  <si>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</si>
  <si>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</si>
  <si>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</si>
  <si>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</si>
  <si>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</si>
  <si>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</si>
  <si>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</si>
  <si>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</si>
  <si>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</si>
  <si>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</si>
  <si>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</si>
  <si>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</si>
  <si>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</si>
  <si>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</si>
  <si>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</si>
  <si>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</si>
  <si>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</si>
  <si>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</si>
  <si>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</si>
  <si>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</si>
  <si>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</si>
  <si>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</si>
  <si>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</si>
  <si>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</si>
  <si>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</si>
  <si>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</si>
  <si>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</si>
  <si>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</si>
  <si>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</si>
  <si>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</si>
  <si>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</si>
  <si>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</si>
  <si>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</si>
  <si>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</si>
  <si>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</si>
  <si>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</si>
  <si>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</si>
  <si>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</si>
  <si>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</si>
  <si>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</si>
  <si>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</si>
  <si>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</si>
  <si>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</si>
  <si>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</si>
  <si>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</si>
  <si>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</si>
  <si>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</si>
  <si>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</si>
  <si>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</si>
  <si>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</si>
  <si>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</si>
  <si>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</si>
  <si>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</si>
  <si>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</si>
  <si>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</si>
  <si>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</si>
  <si>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</si>
  <si>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</si>
  <si>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</si>
  <si>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</si>
  <si>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</si>
  <si>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</si>
  <si>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</si>
  <si>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</si>
  <si>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</si>
  <si>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</si>
  <si>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</si>
  <si>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</si>
  <si>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</si>
  <si>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</si>
  <si>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</si>
  <si>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</si>
  <si>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</si>
  <si>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</si>
  <si>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</si>
  <si>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</si>
  <si>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</si>
  <si>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</si>
  <si>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</si>
  <si>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</si>
  <si>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</si>
  <si>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</si>
  <si>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</si>
  <si>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</si>
  <si>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</si>
  <si>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</si>
  <si>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</si>
  <si>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</si>
  <si>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</si>
  <si>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</si>
  <si>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</si>
  <si>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t xml:space="preserve">Smart Splash </t>
  </si>
  <si>
    <t xml:space="preserve">Estelle ( Appleblossom ) </t>
  </si>
  <si>
    <t>Castello Benja Pink</t>
  </si>
  <si>
    <t>Castello Tessa</t>
  </si>
  <si>
    <t>Specials variegated</t>
  </si>
  <si>
    <t>Sunflair Amy</t>
  </si>
  <si>
    <t>Trend Julia</t>
  </si>
  <si>
    <t>Sunflair Amethyst</t>
  </si>
  <si>
    <t>Surpluslijst 2023-2024 Pelargoniumcuttings       P.van der Haak Handelskwekerij B.V.</t>
  </si>
  <si>
    <r>
      <t>Trend Nora</t>
    </r>
    <r>
      <rPr>
        <sz val="26"/>
        <color rgb="FFFF0000"/>
        <rFont val="Arial"/>
        <family val="2"/>
      </rPr>
      <t xml:space="preserve"> *</t>
    </r>
  </si>
  <si>
    <t xml:space="preserve">Trend Yvonne Impr </t>
  </si>
  <si>
    <r>
      <t>Smart Maria</t>
    </r>
    <r>
      <rPr>
        <sz val="26"/>
        <color rgb="FFFF0000"/>
        <rFont val="Arial"/>
        <family val="2"/>
      </rPr>
      <t xml:space="preserve"> </t>
    </r>
  </si>
  <si>
    <t xml:space="preserve">Xtreme Mila </t>
  </si>
  <si>
    <t xml:space="preserve">Smart Carla </t>
  </si>
  <si>
    <t>Smart Nina</t>
  </si>
  <si>
    <r>
      <t xml:space="preserve">Smart Marianne </t>
    </r>
    <r>
      <rPr>
        <sz val="26"/>
        <color rgb="FFFF0000"/>
        <rFont val="Arial"/>
        <family val="2"/>
      </rPr>
      <t>*</t>
    </r>
  </si>
  <si>
    <r>
      <t xml:space="preserve">Dolce Vita Milou </t>
    </r>
    <r>
      <rPr>
        <sz val="26"/>
        <color rgb="FFFF0000"/>
        <rFont val="Arial"/>
        <family val="2"/>
      </rPr>
      <t>*</t>
    </r>
  </si>
  <si>
    <r>
      <t>Dolce Vita Evi</t>
    </r>
    <r>
      <rPr>
        <sz val="26"/>
        <color rgb="FFFF0000"/>
        <rFont val="Arial"/>
        <family val="2"/>
      </rPr>
      <t xml:space="preserve"> </t>
    </r>
  </si>
  <si>
    <r>
      <t>Dolce Vita Stella</t>
    </r>
    <r>
      <rPr>
        <sz val="26"/>
        <color rgb="FFFF0000"/>
        <rFont val="Arial"/>
        <family val="2"/>
      </rPr>
      <t xml:space="preserve"> </t>
    </r>
  </si>
  <si>
    <t xml:space="preserve">Castello Naomi </t>
  </si>
  <si>
    <r>
      <t xml:space="preserve">Castello Lea </t>
    </r>
    <r>
      <rPr>
        <sz val="26"/>
        <color rgb="FFFF0000"/>
        <rFont val="Arial"/>
        <family val="2"/>
      </rPr>
      <t>*</t>
    </r>
  </si>
  <si>
    <t xml:space="preserve">Moonflair Light Pink </t>
  </si>
  <si>
    <r>
      <t xml:space="preserve">Moonflair Lollipop Red </t>
    </r>
    <r>
      <rPr>
        <sz val="26"/>
        <color rgb="FFFF0000"/>
        <rFont val="Arial"/>
        <family val="2"/>
      </rPr>
      <t>*</t>
    </r>
  </si>
  <si>
    <t>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</si>
</sst>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  <xf numFmtId="3" fontId="21" fillId="0" borderId="1" xfId="0" applyNumberFormat="1" applyFont="1" applyBorder="1"/>
    <xf numFmtId="3" fontId="22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603250</xdr:colOff>
      <xdr:row>4</xdr:row>
      <xdr:rowOff>476250</xdr:rowOff>
    </xdr:from>
    <xdr:to>
      <xdr:col>13</xdr:col>
      <xdr:colOff>30393</xdr:colOff>
      <xdr:row>7</xdr:row>
      <xdr:rowOff>257254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0" y="2460625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908165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118" zoomScale="60" zoomScaleNormal="60" zoomScaleSheetLayoutView="50" zoomScalePageLayoutView="20" workbookViewId="0">
      <selection activeCell="F130" sqref="F130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1" width="18.7109375" style="1" customWidth="1"/>
    <col min="12" max="12" width="21.85546875" style="1" customWidth="1"/>
    <col min="13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197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128</v>
      </c>
      <c r="C3" s="75"/>
      <c r="D3" s="75"/>
      <c r="E3" s="75"/>
      <c r="F3" s="75"/>
      <c r="G3" s="51" t="s">
        <v>130</v>
      </c>
      <c r="H3" s="76"/>
      <c r="I3" s="76"/>
      <c r="J3" s="78" t="s">
        <v>131</v>
      </c>
      <c r="K3" s="77" t="s">
        <v>129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126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127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80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77</v>
      </c>
      <c r="B9" s="51"/>
      <c r="C9" s="52"/>
      <c r="D9" s="53" t="s">
        <v>120</v>
      </c>
      <c r="E9" s="88" t="s">
        <v>212</v>
      </c>
      <c r="F9" s="72"/>
      <c r="G9" s="47"/>
      <c r="H9" s="54"/>
      <c r="I9" s="53" t="s">
        <v>121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122</v>
      </c>
      <c r="E12" s="43"/>
      <c r="F12" s="43" t="s">
        <v>123</v>
      </c>
      <c r="G12" s="8"/>
      <c r="H12" s="21"/>
      <c r="I12" s="11" t="s">
        <v>0</v>
      </c>
      <c r="J12" s="43" t="s">
        <v>122</v>
      </c>
      <c r="K12" s="43"/>
      <c r="L12" s="43" t="s">
        <v>123</v>
      </c>
      <c r="M12" s="43"/>
    </row>
    <row r="13" spans="1:13" s="4" customFormat="1" ht="30" customHeight="1" x14ac:dyDescent="0.25">
      <c r="A13" s="32" t="s">
        <v>137</v>
      </c>
      <c r="B13" s="32"/>
      <c r="C13" s="33"/>
      <c r="D13" s="12" t="s">
        <v>78</v>
      </c>
      <c r="E13" s="12"/>
      <c r="F13" s="12" t="s">
        <v>78</v>
      </c>
      <c r="G13" s="32"/>
      <c r="H13" s="34"/>
      <c r="I13" s="34"/>
      <c r="J13" s="12" t="s">
        <v>78</v>
      </c>
      <c r="K13" s="12"/>
      <c r="L13" s="12" t="s">
        <v>78</v>
      </c>
      <c r="M13" s="12"/>
    </row>
    <row r="14" spans="1:13" s="4" customFormat="1" ht="33" customHeight="1" x14ac:dyDescent="0.25">
      <c r="A14" s="80" t="s">
        <v>164</v>
      </c>
      <c r="B14" s="16"/>
      <c r="C14" s="16"/>
      <c r="D14" s="12"/>
      <c r="E14" s="12"/>
      <c r="F14" s="105"/>
      <c r="G14" s="80" t="s">
        <v>99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182</v>
      </c>
      <c r="D15" s="62"/>
      <c r="E15" s="62"/>
      <c r="F15" s="62">
        <v>2000</v>
      </c>
      <c r="G15" s="10" t="s">
        <v>2</v>
      </c>
      <c r="H15" s="79">
        <v>11062</v>
      </c>
      <c r="I15" s="39" t="s">
        <v>100</v>
      </c>
      <c r="J15" s="62">
        <v>5544</v>
      </c>
      <c r="K15" s="16"/>
      <c r="L15" s="62">
        <v>17500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183</v>
      </c>
      <c r="D16" s="62">
        <v>504</v>
      </c>
      <c r="E16" s="62"/>
      <c r="F16" s="62">
        <v>1000</v>
      </c>
      <c r="G16" s="10" t="s">
        <v>2</v>
      </c>
      <c r="H16" s="79">
        <v>11051</v>
      </c>
      <c r="I16" s="39" t="s">
        <v>101</v>
      </c>
      <c r="J16" s="62">
        <v>10080</v>
      </c>
      <c r="K16" s="16"/>
      <c r="L16" s="62">
        <v>1500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184</v>
      </c>
      <c r="D17" s="62">
        <v>1848</v>
      </c>
      <c r="E17" s="62"/>
      <c r="F17" s="62">
        <v>2500</v>
      </c>
      <c r="G17" s="10" t="s">
        <v>2</v>
      </c>
      <c r="H17" s="79">
        <v>11041</v>
      </c>
      <c r="I17" s="39" t="s">
        <v>163</v>
      </c>
      <c r="J17" s="62">
        <v>1428</v>
      </c>
      <c r="K17" s="16"/>
      <c r="L17" s="71">
        <v>500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185</v>
      </c>
      <c r="D18" s="62">
        <v>504</v>
      </c>
      <c r="E18" s="62"/>
      <c r="F18" s="62">
        <v>2000</v>
      </c>
      <c r="G18" s="10" t="s">
        <v>2</v>
      </c>
      <c r="H18" s="79">
        <v>11106</v>
      </c>
      <c r="I18" s="39" t="s">
        <v>191</v>
      </c>
      <c r="J18" s="62">
        <v>2520</v>
      </c>
      <c r="K18" s="62"/>
      <c r="L18" s="62">
        <v>2500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186</v>
      </c>
      <c r="D19" s="62">
        <v>336</v>
      </c>
      <c r="E19" s="62"/>
      <c r="F19" s="62">
        <v>2500</v>
      </c>
      <c r="G19" s="10" t="s">
        <v>2</v>
      </c>
      <c r="H19" s="79">
        <v>11096</v>
      </c>
      <c r="I19" s="39" t="s">
        <v>171</v>
      </c>
      <c r="J19" s="62"/>
      <c r="K19" s="62"/>
      <c r="L19" s="62">
        <v>1000</v>
      </c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187</v>
      </c>
      <c r="D20" s="62">
        <v>168</v>
      </c>
      <c r="E20" s="62"/>
      <c r="F20" s="62">
        <v>3000</v>
      </c>
      <c r="G20" s="10" t="s">
        <v>2</v>
      </c>
      <c r="H20" s="79">
        <v>11050</v>
      </c>
      <c r="I20" s="39" t="s">
        <v>103</v>
      </c>
      <c r="J20" s="62"/>
      <c r="K20" s="62"/>
      <c r="L20" s="62">
        <v>2000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208</v>
      </c>
      <c r="J21" s="62"/>
      <c r="K21" s="62"/>
      <c r="L21" s="62">
        <v>1500</v>
      </c>
      <c r="M21" s="62"/>
    </row>
    <row r="22" spans="1:13" s="4" customFormat="1" ht="33" customHeight="1" x14ac:dyDescent="0.25">
      <c r="A22" s="80" t="s">
        <v>74</v>
      </c>
      <c r="B22" s="80"/>
      <c r="C22" s="39"/>
      <c r="D22" s="87"/>
      <c r="E22" s="62"/>
      <c r="F22" s="62"/>
      <c r="G22" s="10" t="s">
        <v>2</v>
      </c>
      <c r="H22" s="79">
        <v>11120</v>
      </c>
      <c r="I22" s="39" t="s">
        <v>209</v>
      </c>
      <c r="J22" s="62">
        <v>1512</v>
      </c>
      <c r="K22" s="62"/>
      <c r="L22" s="62">
        <v>3000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181</v>
      </c>
      <c r="D23" s="62">
        <v>5040</v>
      </c>
      <c r="E23" s="62"/>
      <c r="F23" s="62"/>
      <c r="G23" s="10" t="s">
        <v>2</v>
      </c>
      <c r="H23" s="79">
        <v>11055</v>
      </c>
      <c r="I23" s="39" t="s">
        <v>102</v>
      </c>
      <c r="J23" s="62">
        <v>2016</v>
      </c>
      <c r="K23" s="62"/>
      <c r="L23" s="62">
        <v>1000</v>
      </c>
      <c r="M23" s="62"/>
    </row>
    <row r="24" spans="1:13" s="4" customFormat="1" ht="33" customHeight="1" x14ac:dyDescent="0.25">
      <c r="A24" s="10" t="s">
        <v>2</v>
      </c>
      <c r="B24" s="79">
        <v>10140</v>
      </c>
      <c r="C24" s="39" t="s">
        <v>195</v>
      </c>
      <c r="D24" s="62">
        <v>4704</v>
      </c>
      <c r="E24" s="62"/>
      <c r="F24" s="62">
        <v>2500</v>
      </c>
      <c r="G24" s="10" t="s">
        <v>2</v>
      </c>
      <c r="H24" s="79">
        <v>11100</v>
      </c>
      <c r="I24" s="39" t="s">
        <v>192</v>
      </c>
      <c r="J24" s="62">
        <v>756</v>
      </c>
      <c r="K24" s="62"/>
      <c r="L24" s="62">
        <v>17500</v>
      </c>
      <c r="M24" s="62"/>
    </row>
    <row r="25" spans="1:13" s="4" customFormat="1" ht="33" customHeight="1" x14ac:dyDescent="0.25">
      <c r="A25" s="10" t="s">
        <v>2</v>
      </c>
      <c r="B25" s="79">
        <v>10077</v>
      </c>
      <c r="C25" s="39" t="s">
        <v>36</v>
      </c>
      <c r="D25" s="62">
        <v>3528</v>
      </c>
      <c r="E25" s="62"/>
      <c r="F25" s="62">
        <v>18000</v>
      </c>
      <c r="G25" s="10" t="s">
        <v>2</v>
      </c>
      <c r="H25" s="79">
        <v>11056</v>
      </c>
      <c r="I25" s="39" t="s">
        <v>172</v>
      </c>
      <c r="J25" s="62">
        <v>672</v>
      </c>
      <c r="K25" s="63"/>
      <c r="L25" s="62">
        <v>4000</v>
      </c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188</v>
      </c>
      <c r="D26" s="62">
        <v>3528</v>
      </c>
      <c r="E26" s="62"/>
      <c r="F26" s="62">
        <v>3000</v>
      </c>
      <c r="G26" s="10" t="s">
        <v>2</v>
      </c>
      <c r="H26" s="79">
        <v>11084</v>
      </c>
      <c r="I26" s="39" t="s">
        <v>104</v>
      </c>
      <c r="J26" s="62">
        <v>4704</v>
      </c>
      <c r="K26" s="63"/>
      <c r="L26" s="62">
        <v>9500</v>
      </c>
      <c r="M26" s="63"/>
    </row>
    <row r="27" spans="1:13" s="4" customFormat="1" ht="33" customHeight="1" x14ac:dyDescent="0.25">
      <c r="A27" s="10" t="s">
        <v>2</v>
      </c>
      <c r="B27" s="79">
        <v>10144</v>
      </c>
      <c r="C27" s="39" t="s">
        <v>198</v>
      </c>
      <c r="D27" s="62">
        <v>5040</v>
      </c>
      <c r="E27" s="62"/>
      <c r="F27" s="62">
        <v>4375</v>
      </c>
      <c r="G27" s="10" t="s">
        <v>2</v>
      </c>
      <c r="H27" s="79">
        <v>11046</v>
      </c>
      <c r="I27" s="39" t="s">
        <v>162</v>
      </c>
      <c r="J27" s="62">
        <v>2520</v>
      </c>
      <c r="K27" s="63"/>
      <c r="L27" s="62"/>
      <c r="M27" s="63"/>
    </row>
    <row r="28" spans="1:13" s="4" customFormat="1" ht="33" customHeight="1" x14ac:dyDescent="0.25">
      <c r="A28" s="10" t="s">
        <v>2</v>
      </c>
      <c r="B28" s="79">
        <v>10025</v>
      </c>
      <c r="C28" s="39" t="s">
        <v>37</v>
      </c>
      <c r="D28" s="62">
        <v>840</v>
      </c>
      <c r="E28" s="62"/>
      <c r="F28" s="62"/>
      <c r="G28" s="10" t="s">
        <v>2</v>
      </c>
      <c r="H28" s="79">
        <v>11048</v>
      </c>
      <c r="I28" s="39" t="s">
        <v>136</v>
      </c>
      <c r="J28" s="62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10062</v>
      </c>
      <c r="C29" s="39" t="s">
        <v>81</v>
      </c>
      <c r="D29" s="62">
        <v>1512</v>
      </c>
      <c r="E29" s="62"/>
      <c r="F29" s="62"/>
      <c r="G29" s="80" t="s">
        <v>174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10020</v>
      </c>
      <c r="C30" s="39" t="s">
        <v>82</v>
      </c>
      <c r="D30" s="62">
        <v>5040</v>
      </c>
      <c r="E30" s="62"/>
      <c r="F30" s="62">
        <v>375</v>
      </c>
      <c r="G30" s="10" t="s">
        <v>2</v>
      </c>
      <c r="H30" s="79">
        <v>11078</v>
      </c>
      <c r="I30" s="39" t="s">
        <v>96</v>
      </c>
      <c r="J30" s="62">
        <v>1008</v>
      </c>
      <c r="K30" s="62"/>
      <c r="L30" s="62">
        <v>5000</v>
      </c>
      <c r="M30" s="62"/>
    </row>
    <row r="31" spans="1:13" s="4" customFormat="1" ht="33" customHeight="1" x14ac:dyDescent="0.25">
      <c r="A31" s="10" t="s">
        <v>2</v>
      </c>
      <c r="B31" s="79">
        <v>10133</v>
      </c>
      <c r="C31" s="39" t="s">
        <v>199</v>
      </c>
      <c r="D31" s="62">
        <v>672</v>
      </c>
      <c r="E31" s="62"/>
      <c r="F31" s="62">
        <v>3500</v>
      </c>
      <c r="G31" s="10" t="s">
        <v>2</v>
      </c>
      <c r="H31" s="79">
        <v>11089</v>
      </c>
      <c r="I31" s="39" t="s">
        <v>91</v>
      </c>
      <c r="J31" s="62">
        <v>252</v>
      </c>
      <c r="K31" s="62"/>
      <c r="L31" s="62">
        <v>2500</v>
      </c>
      <c r="M31" s="62"/>
    </row>
    <row r="32" spans="1:13" s="4" customFormat="1" ht="33" customHeight="1" x14ac:dyDescent="0.25">
      <c r="A32" s="10" t="s">
        <v>2</v>
      </c>
      <c r="B32" s="79">
        <v>10026</v>
      </c>
      <c r="C32" s="39" t="s">
        <v>133</v>
      </c>
      <c r="D32" s="62">
        <v>756</v>
      </c>
      <c r="E32" s="62"/>
      <c r="F32" s="62">
        <v>5000</v>
      </c>
      <c r="G32" s="10"/>
      <c r="H32" s="79"/>
      <c r="I32" s="39"/>
      <c r="J32" s="85"/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10006</v>
      </c>
      <c r="C33" s="39" t="s">
        <v>83</v>
      </c>
      <c r="D33" s="62">
        <v>1764</v>
      </c>
      <c r="E33" s="62"/>
      <c r="F33" s="62">
        <v>6000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25">
      <c r="A34" s="10" t="s">
        <v>2</v>
      </c>
      <c r="B34" s="79">
        <v>10021</v>
      </c>
      <c r="C34" s="39" t="s">
        <v>132</v>
      </c>
      <c r="D34" s="62">
        <v>3528</v>
      </c>
      <c r="E34" s="62"/>
      <c r="F34" s="62">
        <v>1125</v>
      </c>
      <c r="G34" s="16"/>
      <c r="H34" s="16"/>
      <c r="I34" s="42" t="s">
        <v>180</v>
      </c>
      <c r="J34" s="85">
        <f>SUM(J15:J33)</f>
        <v>33012</v>
      </c>
      <c r="K34" s="90">
        <f>SUM(K15:K33)</f>
        <v>0</v>
      </c>
      <c r="L34" s="85">
        <f>SUM(L15:L33)</f>
        <v>69000</v>
      </c>
      <c r="M34" s="85">
        <f>SUM(M15:M32)</f>
        <v>0</v>
      </c>
    </row>
    <row r="35" spans="1:13" s="4" customFormat="1" ht="33" customHeight="1" x14ac:dyDescent="0.35">
      <c r="A35" s="80" t="s">
        <v>71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84</v>
      </c>
      <c r="D36" s="62">
        <v>11004</v>
      </c>
      <c r="E36" s="62"/>
      <c r="F36" s="62">
        <v>27500</v>
      </c>
      <c r="G36" s="80" t="s">
        <v>44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200</v>
      </c>
      <c r="D37" s="62">
        <v>3024</v>
      </c>
      <c r="E37" s="62"/>
      <c r="F37" s="62">
        <v>6500</v>
      </c>
      <c r="G37" s="10" t="s">
        <v>2</v>
      </c>
      <c r="H37" s="79">
        <v>10086</v>
      </c>
      <c r="I37" s="39" t="s">
        <v>45</v>
      </c>
      <c r="J37" s="62">
        <v>420</v>
      </c>
      <c r="K37" s="62"/>
      <c r="L37" s="62">
        <v>2500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165</v>
      </c>
      <c r="D38" s="62">
        <v>3024</v>
      </c>
      <c r="E38" s="62"/>
      <c r="F38" s="62">
        <v>3000</v>
      </c>
      <c r="G38" s="10" t="s">
        <v>2</v>
      </c>
      <c r="H38" s="79">
        <v>10087</v>
      </c>
      <c r="I38" s="39" t="s">
        <v>46</v>
      </c>
      <c r="J38" s="62"/>
      <c r="K38" s="62"/>
      <c r="L38" s="62">
        <v>500</v>
      </c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85</v>
      </c>
      <c r="D39" s="62">
        <v>756</v>
      </c>
      <c r="E39" s="62"/>
      <c r="F39" s="62">
        <v>2000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202</v>
      </c>
      <c r="D40" s="62">
        <v>2100</v>
      </c>
      <c r="E40" s="62"/>
      <c r="F40" s="62">
        <v>1500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203</v>
      </c>
      <c r="D41" s="62">
        <v>3276</v>
      </c>
      <c r="E41" s="62"/>
      <c r="F41" s="62">
        <v>2000</v>
      </c>
      <c r="G41" s="80" t="s">
        <v>47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134</v>
      </c>
      <c r="D42" s="62">
        <v>3024</v>
      </c>
      <c r="E42" s="62"/>
      <c r="F42" s="62">
        <v>2875</v>
      </c>
      <c r="G42" s="10" t="s">
        <v>2</v>
      </c>
      <c r="H42" s="79">
        <v>12096</v>
      </c>
      <c r="I42" s="39" t="s">
        <v>48</v>
      </c>
      <c r="J42" s="62">
        <v>504</v>
      </c>
      <c r="K42" s="62"/>
      <c r="L42" s="62">
        <v>1000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166</v>
      </c>
      <c r="D43" s="62">
        <v>2520</v>
      </c>
      <c r="E43" s="62"/>
      <c r="F43" s="62">
        <v>1500</v>
      </c>
      <c r="G43" s="10" t="s">
        <v>2</v>
      </c>
      <c r="H43" s="79">
        <v>12098</v>
      </c>
      <c r="I43" s="39" t="s">
        <v>49</v>
      </c>
      <c r="J43" s="62">
        <v>420</v>
      </c>
      <c r="K43" s="62"/>
      <c r="L43" s="62">
        <v>250</v>
      </c>
      <c r="M43" s="62"/>
    </row>
    <row r="44" spans="1:13" s="4" customFormat="1" ht="33" customHeight="1" x14ac:dyDescent="0.25">
      <c r="A44" s="10" t="s">
        <v>2</v>
      </c>
      <c r="B44" s="79">
        <v>10146</v>
      </c>
      <c r="C44" s="39" t="s">
        <v>204</v>
      </c>
      <c r="D44" s="62">
        <v>5040</v>
      </c>
      <c r="E44" s="62"/>
      <c r="F44" s="62">
        <v>1500</v>
      </c>
      <c r="G44" s="10" t="s">
        <v>2</v>
      </c>
      <c r="H44" s="79">
        <v>12097</v>
      </c>
      <c r="I44" s="39" t="s">
        <v>50</v>
      </c>
      <c r="J44" s="62">
        <v>420</v>
      </c>
      <c r="K44" s="62"/>
      <c r="L44" s="62">
        <v>125</v>
      </c>
      <c r="M44" s="62"/>
    </row>
    <row r="45" spans="1:13" s="4" customFormat="1" ht="33" customHeight="1" x14ac:dyDescent="0.25">
      <c r="A45" s="10" t="s">
        <v>2</v>
      </c>
      <c r="B45" s="79">
        <v>10018</v>
      </c>
      <c r="C45" s="39" t="s">
        <v>86</v>
      </c>
      <c r="D45" s="62"/>
      <c r="E45" s="62"/>
      <c r="F45" s="62">
        <v>1500</v>
      </c>
      <c r="G45" s="10" t="s">
        <v>2</v>
      </c>
      <c r="H45" s="79">
        <v>12099</v>
      </c>
      <c r="I45" s="39" t="s">
        <v>51</v>
      </c>
      <c r="J45" s="62"/>
      <c r="K45" s="62"/>
      <c r="L45" s="62">
        <v>750</v>
      </c>
      <c r="M45" s="62"/>
    </row>
    <row r="46" spans="1:13" s="4" customFormat="1" ht="33" customHeight="1" x14ac:dyDescent="0.25">
      <c r="A46" s="10" t="s">
        <v>2</v>
      </c>
      <c r="B46" s="79">
        <v>10112</v>
      </c>
      <c r="C46" s="39" t="s">
        <v>189</v>
      </c>
      <c r="D46" s="62">
        <v>10080</v>
      </c>
      <c r="E46" s="62"/>
      <c r="F46" s="62">
        <v>10000</v>
      </c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10102</v>
      </c>
      <c r="C47" s="39" t="s">
        <v>167</v>
      </c>
      <c r="D47" s="62">
        <v>7056</v>
      </c>
      <c r="E47" s="62"/>
      <c r="F47" s="62">
        <v>2500</v>
      </c>
      <c r="G47" s="80" t="s">
        <v>143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924</v>
      </c>
      <c r="K48" s="62"/>
      <c r="L48" s="62"/>
      <c r="M48" s="62"/>
    </row>
    <row r="49" spans="1:13" s="4" customFormat="1" ht="33" customHeight="1" x14ac:dyDescent="0.25">
      <c r="A49" s="80" t="s">
        <v>168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420</v>
      </c>
      <c r="K49" s="62"/>
      <c r="L49" s="62"/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87</v>
      </c>
      <c r="D50" s="62">
        <v>6048</v>
      </c>
      <c r="E50" s="62"/>
      <c r="F50" s="62">
        <v>2000</v>
      </c>
      <c r="G50" s="10"/>
      <c r="H50" s="79">
        <v>12073</v>
      </c>
      <c r="I50" s="39" t="s">
        <v>33</v>
      </c>
      <c r="J50" s="62"/>
      <c r="K50" s="62"/>
      <c r="L50" s="62">
        <v>1000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190</v>
      </c>
      <c r="D51" s="62">
        <v>1512</v>
      </c>
      <c r="E51" s="62"/>
      <c r="F51" s="62">
        <v>1000</v>
      </c>
      <c r="G51" s="83"/>
      <c r="H51" s="91">
        <v>12067</v>
      </c>
      <c r="I51" s="39" t="s">
        <v>30</v>
      </c>
      <c r="J51" s="62"/>
      <c r="K51" s="62"/>
      <c r="L51" s="62">
        <v>1500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201</v>
      </c>
      <c r="D52" s="62">
        <v>3024</v>
      </c>
      <c r="E52" s="62"/>
      <c r="F52" s="62">
        <v>4750</v>
      </c>
      <c r="G52" s="83"/>
      <c r="H52" s="91">
        <v>12070</v>
      </c>
      <c r="I52" s="39" t="s">
        <v>32</v>
      </c>
      <c r="J52" s="62"/>
      <c r="K52" s="62"/>
      <c r="L52" s="62"/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/>
      <c r="E53" s="62"/>
      <c r="F53" s="62">
        <v>375</v>
      </c>
      <c r="G53" s="83"/>
      <c r="H53" s="91">
        <v>12063</v>
      </c>
      <c r="I53" s="39" t="s">
        <v>23</v>
      </c>
      <c r="J53" s="62">
        <v>756</v>
      </c>
      <c r="K53" s="62"/>
      <c r="L53" s="62">
        <v>1500</v>
      </c>
      <c r="M53" s="62"/>
    </row>
    <row r="54" spans="1:13" s="4" customFormat="1" ht="33" customHeight="1" x14ac:dyDescent="0.3">
      <c r="A54" s="10"/>
      <c r="B54" s="79"/>
      <c r="C54" s="39"/>
      <c r="D54" s="31"/>
      <c r="E54" s="16"/>
      <c r="F54" s="106"/>
      <c r="G54" s="83"/>
      <c r="H54" s="91">
        <v>12069</v>
      </c>
      <c r="I54" s="39" t="s">
        <v>31</v>
      </c>
      <c r="J54" s="62">
        <v>1344</v>
      </c>
      <c r="K54" s="62"/>
      <c r="L54" s="62"/>
      <c r="M54" s="62"/>
    </row>
    <row r="55" spans="1:13" s="4" customFormat="1" ht="33" customHeight="1" x14ac:dyDescent="0.3">
      <c r="A55" s="10"/>
      <c r="B55" s="79"/>
      <c r="C55" s="39"/>
      <c r="D55" s="62"/>
      <c r="E55" s="62"/>
      <c r="F55" s="62"/>
      <c r="G55" s="83"/>
      <c r="H55" s="91">
        <v>12061</v>
      </c>
      <c r="I55" s="39" t="s">
        <v>21</v>
      </c>
      <c r="J55" s="62"/>
      <c r="K55" s="62"/>
      <c r="L55" s="62"/>
      <c r="M55" s="62"/>
    </row>
    <row r="56" spans="1:13" s="4" customFormat="1" ht="33" customHeight="1" x14ac:dyDescent="0.45">
      <c r="A56" s="10"/>
      <c r="B56" s="79"/>
      <c r="C56" s="39"/>
      <c r="D56" s="31"/>
      <c r="E56" s="16"/>
      <c r="F56" s="106"/>
      <c r="G56" s="84"/>
      <c r="H56" s="79">
        <v>12062</v>
      </c>
      <c r="I56" s="41" t="s">
        <v>52</v>
      </c>
      <c r="J56" s="62">
        <v>840</v>
      </c>
      <c r="K56" s="62"/>
      <c r="L56" s="62">
        <v>500</v>
      </c>
      <c r="M56" s="62"/>
    </row>
    <row r="57" spans="1:13" s="4" customFormat="1" ht="33" customHeight="1" x14ac:dyDescent="0.25">
      <c r="A57" s="32"/>
      <c r="B57" s="19"/>
      <c r="C57" s="42" t="s">
        <v>141</v>
      </c>
      <c r="D57" s="85">
        <f>SUM(D15:D56)</f>
        <v>100800</v>
      </c>
      <c r="E57" s="85">
        <f>SUM(E15:E56)</f>
        <v>0</v>
      </c>
      <c r="F57" s="85">
        <f>SUM(F15:F56)</f>
        <v>127375</v>
      </c>
      <c r="G57" s="10" t="s">
        <v>2</v>
      </c>
      <c r="H57" s="79">
        <v>12095</v>
      </c>
      <c r="I57" s="39" t="s">
        <v>53</v>
      </c>
      <c r="J57" s="62">
        <v>5040</v>
      </c>
      <c r="K57" s="62"/>
      <c r="L57" s="62"/>
      <c r="M57" s="62"/>
    </row>
    <row r="58" spans="1:13" s="4" customFormat="1" ht="33" customHeight="1" x14ac:dyDescent="0.25">
      <c r="A58" s="32" t="s">
        <v>142</v>
      </c>
      <c r="B58" s="19"/>
      <c r="C58" s="6"/>
      <c r="D58" s="62"/>
      <c r="E58" s="62"/>
      <c r="F58" s="62"/>
      <c r="G58" s="10"/>
      <c r="H58" s="79">
        <v>12072</v>
      </c>
      <c r="I58" s="39" t="s">
        <v>54</v>
      </c>
      <c r="J58" s="62"/>
      <c r="K58" s="62"/>
      <c r="L58" s="62"/>
      <c r="M58" s="62"/>
    </row>
    <row r="59" spans="1:13" s="4" customFormat="1" ht="33" customHeight="1" x14ac:dyDescent="0.25">
      <c r="A59" s="80" t="s">
        <v>72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/>
      <c r="K59" s="62"/>
      <c r="L59" s="62"/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135</v>
      </c>
      <c r="D60" s="62">
        <v>2016</v>
      </c>
      <c r="E60" s="62"/>
      <c r="F60" s="62">
        <v>10000</v>
      </c>
      <c r="G60" s="16"/>
      <c r="H60" s="16"/>
      <c r="I60" s="39"/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88</v>
      </c>
      <c r="D61" s="62">
        <v>15036</v>
      </c>
      <c r="E61" s="62"/>
      <c r="F61" s="62">
        <v>15000</v>
      </c>
      <c r="G61" s="80" t="s">
        <v>193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169</v>
      </c>
      <c r="D62" s="62">
        <v>8064</v>
      </c>
      <c r="E62" s="64"/>
      <c r="F62" s="62">
        <v>3250</v>
      </c>
      <c r="G62" s="10" t="s">
        <v>2</v>
      </c>
      <c r="H62" s="79">
        <v>13082</v>
      </c>
      <c r="I62" s="39" t="s">
        <v>173</v>
      </c>
      <c r="J62" s="31"/>
      <c r="K62" s="16"/>
      <c r="L62" s="62"/>
      <c r="M62" s="62"/>
    </row>
    <row r="63" spans="1:13" s="4" customFormat="1" ht="33" customHeight="1" x14ac:dyDescent="0.25">
      <c r="A63" s="10" t="s">
        <v>2</v>
      </c>
      <c r="B63" s="79">
        <v>11119</v>
      </c>
      <c r="C63" s="39" t="s">
        <v>205</v>
      </c>
      <c r="D63" s="62">
        <v>1764</v>
      </c>
      <c r="E63" s="63"/>
      <c r="F63" s="62">
        <v>1500</v>
      </c>
      <c r="G63" s="10"/>
      <c r="H63" s="79">
        <v>12071</v>
      </c>
      <c r="I63" s="39" t="s">
        <v>4</v>
      </c>
      <c r="J63" s="31">
        <v>84</v>
      </c>
      <c r="K63" s="16"/>
      <c r="L63" s="62"/>
      <c r="M63" s="62"/>
    </row>
    <row r="64" spans="1:13" s="4" customFormat="1" ht="33" customHeight="1" x14ac:dyDescent="0.25">
      <c r="A64" s="10" t="s">
        <v>2</v>
      </c>
      <c r="B64" s="79">
        <v>11059</v>
      </c>
      <c r="C64" s="39" t="s">
        <v>89</v>
      </c>
      <c r="D64" s="62">
        <v>3276</v>
      </c>
      <c r="E64" s="64"/>
      <c r="F64" s="62">
        <v>4000</v>
      </c>
      <c r="G64" s="80" t="s">
        <v>140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11042</v>
      </c>
      <c r="C65" s="39" t="s">
        <v>90</v>
      </c>
      <c r="D65" s="62">
        <v>2520</v>
      </c>
      <c r="E65" s="64"/>
      <c r="F65" s="62">
        <v>3000</v>
      </c>
      <c r="G65" s="10"/>
      <c r="H65" s="79">
        <v>12081</v>
      </c>
      <c r="I65" s="39" t="s">
        <v>25</v>
      </c>
      <c r="J65" s="62">
        <v>756</v>
      </c>
      <c r="K65" s="62"/>
      <c r="L65" s="62">
        <v>1500</v>
      </c>
      <c r="M65" s="62"/>
    </row>
    <row r="66" spans="1:13" s="4" customFormat="1" ht="33" customHeight="1" x14ac:dyDescent="0.25">
      <c r="A66" s="10" t="s">
        <v>2</v>
      </c>
      <c r="B66" s="79">
        <v>11043</v>
      </c>
      <c r="C66" s="39" t="s">
        <v>92</v>
      </c>
      <c r="D66" s="62">
        <v>2520</v>
      </c>
      <c r="E66" s="64"/>
      <c r="F66" s="62">
        <v>10000</v>
      </c>
      <c r="G66" s="10"/>
      <c r="H66" s="79">
        <v>12083</v>
      </c>
      <c r="I66" s="39" t="s">
        <v>29</v>
      </c>
      <c r="J66" s="62">
        <v>1512</v>
      </c>
      <c r="K66" s="62"/>
      <c r="L66" s="62">
        <v>1000</v>
      </c>
      <c r="M66" s="62"/>
    </row>
    <row r="67" spans="1:13" s="4" customFormat="1" ht="33" customHeight="1" x14ac:dyDescent="0.25">
      <c r="A67" s="10" t="s">
        <v>2</v>
      </c>
      <c r="B67" s="79">
        <v>11044</v>
      </c>
      <c r="C67" s="39" t="s">
        <v>93</v>
      </c>
      <c r="D67" s="62">
        <v>1512</v>
      </c>
      <c r="E67" s="62"/>
      <c r="F67" s="62">
        <v>2000</v>
      </c>
      <c r="G67" s="10"/>
      <c r="H67" s="79">
        <v>12082</v>
      </c>
      <c r="I67" s="39" t="s">
        <v>27</v>
      </c>
      <c r="J67" s="62">
        <v>252</v>
      </c>
      <c r="K67" s="62"/>
      <c r="L67" s="62"/>
      <c r="M67" s="62"/>
    </row>
    <row r="68" spans="1:13" s="4" customFormat="1" ht="33" customHeight="1" x14ac:dyDescent="0.25">
      <c r="A68" s="10" t="s">
        <v>2</v>
      </c>
      <c r="B68" s="79">
        <v>11101</v>
      </c>
      <c r="C68" s="39" t="s">
        <v>170</v>
      </c>
      <c r="D68" s="62"/>
      <c r="E68" s="62"/>
      <c r="F68" s="62">
        <v>1500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11047</v>
      </c>
      <c r="C69" s="39" t="s">
        <v>94</v>
      </c>
      <c r="D69" s="62">
        <v>3528</v>
      </c>
      <c r="E69" s="62"/>
      <c r="F69" s="62">
        <v>6000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11108</v>
      </c>
      <c r="C70" s="39" t="s">
        <v>206</v>
      </c>
      <c r="D70" s="62">
        <v>3360</v>
      </c>
      <c r="E70" s="62"/>
      <c r="F70" s="62">
        <v>15000</v>
      </c>
      <c r="G70" s="80" t="s">
        <v>55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11054</v>
      </c>
      <c r="C71" s="39" t="s">
        <v>95</v>
      </c>
      <c r="D71" s="62">
        <v>2016</v>
      </c>
      <c r="E71" s="62"/>
      <c r="F71" s="62">
        <v>6000</v>
      </c>
      <c r="G71" s="10" t="s">
        <v>2</v>
      </c>
      <c r="H71" s="92">
        <v>12102</v>
      </c>
      <c r="I71" s="39" t="s">
        <v>56</v>
      </c>
      <c r="J71" s="62">
        <v>1512</v>
      </c>
      <c r="K71" s="62"/>
      <c r="L71" s="62">
        <v>1500</v>
      </c>
      <c r="M71" s="62"/>
    </row>
    <row r="72" spans="1:13" s="4" customFormat="1" ht="33" customHeight="1" x14ac:dyDescent="0.25">
      <c r="A72" s="10" t="s">
        <v>2</v>
      </c>
      <c r="B72" s="79">
        <v>11049</v>
      </c>
      <c r="C72" s="39" t="s">
        <v>97</v>
      </c>
      <c r="D72" s="62">
        <v>1512</v>
      </c>
      <c r="E72" s="62"/>
      <c r="F72" s="62">
        <v>9000</v>
      </c>
      <c r="G72" s="10" t="s">
        <v>2</v>
      </c>
      <c r="H72" s="92">
        <v>12104</v>
      </c>
      <c r="I72" s="39" t="s">
        <v>57</v>
      </c>
      <c r="J72" s="62"/>
      <c r="K72" s="62"/>
      <c r="L72" s="62"/>
      <c r="M72" s="62"/>
    </row>
    <row r="73" spans="1:13" s="4" customFormat="1" ht="33" customHeight="1" x14ac:dyDescent="0.25">
      <c r="A73" s="10" t="s">
        <v>2</v>
      </c>
      <c r="B73" s="79">
        <v>11113</v>
      </c>
      <c r="C73" s="39" t="s">
        <v>207</v>
      </c>
      <c r="D73" s="62">
        <v>1512</v>
      </c>
      <c r="E73" s="62"/>
      <c r="F73" s="62">
        <v>7000</v>
      </c>
      <c r="G73" s="10" t="s">
        <v>2</v>
      </c>
      <c r="H73" s="92">
        <v>12103</v>
      </c>
      <c r="I73" s="39" t="s">
        <v>58</v>
      </c>
      <c r="J73" s="62">
        <v>504</v>
      </c>
      <c r="K73" s="62"/>
      <c r="L73" s="62"/>
      <c r="M73" s="62"/>
    </row>
    <row r="74" spans="1:13" s="4" customFormat="1" ht="33" customHeight="1" x14ac:dyDescent="0.25">
      <c r="A74" s="10" t="s">
        <v>2</v>
      </c>
      <c r="B74" s="79">
        <v>11079</v>
      </c>
      <c r="C74" s="39" t="s">
        <v>98</v>
      </c>
      <c r="D74" s="62">
        <v>4704</v>
      </c>
      <c r="E74" s="62"/>
      <c r="F74" s="62">
        <v>2000</v>
      </c>
      <c r="G74" s="10" t="s">
        <v>2</v>
      </c>
      <c r="H74" s="92">
        <v>12105</v>
      </c>
      <c r="I74" s="39" t="s">
        <v>59</v>
      </c>
      <c r="J74" s="62">
        <v>3024</v>
      </c>
      <c r="K74" s="62"/>
      <c r="L74" s="62">
        <v>1500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139</v>
      </c>
      <c r="D76" s="85">
        <f>SUM(D59:D75)</f>
        <v>53340</v>
      </c>
      <c r="E76" s="85">
        <f>SUM(E59:E75)</f>
        <v>0</v>
      </c>
      <c r="F76" s="85">
        <f>SUM(F59:F75)</f>
        <v>95250</v>
      </c>
      <c r="G76" s="16"/>
      <c r="H76" s="16"/>
      <c r="I76" s="42" t="s">
        <v>138</v>
      </c>
      <c r="J76" s="85">
        <f>SUM(J37:J75)</f>
        <v>18732</v>
      </c>
      <c r="K76" s="85">
        <f>SUM(K37:K75)</f>
        <v>0</v>
      </c>
      <c r="L76" s="85">
        <f>SUM(L37:L75)</f>
        <v>15125</v>
      </c>
      <c r="M76" s="85">
        <f>SUM(M37:M75)</f>
        <v>0</v>
      </c>
    </row>
    <row r="77" spans="1:13" s="4" customFormat="1" ht="63" customHeight="1" x14ac:dyDescent="0.6">
      <c r="A77" s="46"/>
      <c r="B77" s="60" t="s">
        <v>197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128</v>
      </c>
      <c r="C79" s="75"/>
      <c r="D79" s="75"/>
      <c r="E79" s="75"/>
      <c r="F79" s="75"/>
      <c r="G79" s="51" t="s">
        <v>130</v>
      </c>
      <c r="H79" s="76"/>
      <c r="I79" s="76"/>
      <c r="J79" s="78" t="s">
        <v>131</v>
      </c>
      <c r="K79" s="77" t="s">
        <v>129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126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127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80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77</v>
      </c>
      <c r="B85" s="51"/>
      <c r="C85" s="52"/>
      <c r="D85" s="70" t="str">
        <f>D9</f>
        <v>WEEK</v>
      </c>
      <c r="E85" s="74" t="str">
        <f>E9</f>
        <v>12-13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122</v>
      </c>
      <c r="E88" s="43" t="s">
        <v>124</v>
      </c>
      <c r="F88" s="43" t="s">
        <v>123</v>
      </c>
      <c r="G88" s="8"/>
      <c r="H88" s="21"/>
      <c r="I88" s="11" t="s">
        <v>1</v>
      </c>
      <c r="J88" s="43" t="s">
        <v>122</v>
      </c>
      <c r="K88" s="43" t="s">
        <v>124</v>
      </c>
      <c r="L88" s="43" t="s">
        <v>123</v>
      </c>
      <c r="M88" s="43" t="s">
        <v>125</v>
      </c>
    </row>
    <row r="89" spans="1:13" s="4" customFormat="1" ht="45" customHeight="1" x14ac:dyDescent="0.25">
      <c r="A89" s="32" t="s">
        <v>144</v>
      </c>
      <c r="B89" s="31"/>
      <c r="C89" s="6"/>
      <c r="D89" s="26"/>
      <c r="E89" s="26"/>
      <c r="F89" s="27"/>
      <c r="G89" s="32" t="s">
        <v>145</v>
      </c>
      <c r="H89" s="31"/>
      <c r="I89" s="6"/>
      <c r="J89" s="26" t="s">
        <v>78</v>
      </c>
      <c r="K89" s="26" t="s">
        <v>78</v>
      </c>
      <c r="L89" s="26" t="s">
        <v>78</v>
      </c>
      <c r="M89" s="26" t="s">
        <v>78</v>
      </c>
    </row>
    <row r="90" spans="1:13" s="4" customFormat="1" ht="38.1" customHeight="1" x14ac:dyDescent="0.25">
      <c r="A90" s="44" t="s">
        <v>73</v>
      </c>
      <c r="B90" s="13"/>
      <c r="C90" s="6"/>
      <c r="D90" s="13"/>
      <c r="E90" s="13"/>
      <c r="F90" s="10"/>
      <c r="G90" s="45" t="s">
        <v>61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116</v>
      </c>
      <c r="D91" s="62">
        <v>1512</v>
      </c>
      <c r="E91" s="62"/>
      <c r="F91" s="62">
        <v>875</v>
      </c>
      <c r="G91" s="14" t="s">
        <v>2</v>
      </c>
      <c r="H91" s="79">
        <v>13029</v>
      </c>
      <c r="I91" s="39" t="s">
        <v>62</v>
      </c>
      <c r="J91" s="62">
        <v>588</v>
      </c>
      <c r="K91" s="63"/>
      <c r="L91" s="63">
        <v>250</v>
      </c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117</v>
      </c>
      <c r="D92" s="62">
        <v>1260</v>
      </c>
      <c r="E92" s="62"/>
      <c r="F92" s="62">
        <v>3375</v>
      </c>
      <c r="G92" s="14" t="s">
        <v>2</v>
      </c>
      <c r="H92" s="79">
        <v>13102</v>
      </c>
      <c r="I92" s="39" t="s">
        <v>69</v>
      </c>
      <c r="J92" s="62">
        <v>1512</v>
      </c>
      <c r="K92" s="68"/>
      <c r="L92" s="63">
        <v>250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118</v>
      </c>
      <c r="D93" s="62">
        <v>2016</v>
      </c>
      <c r="E93" s="62"/>
      <c r="F93" s="62">
        <v>3875</v>
      </c>
      <c r="G93" s="14" t="s">
        <v>2</v>
      </c>
      <c r="H93" s="79">
        <v>13030</v>
      </c>
      <c r="I93" s="39" t="s">
        <v>70</v>
      </c>
      <c r="J93" s="62"/>
      <c r="K93" s="63"/>
      <c r="L93" s="63">
        <v>875</v>
      </c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119</v>
      </c>
      <c r="D94" s="62"/>
      <c r="E94" s="62"/>
      <c r="F94" s="62"/>
      <c r="G94" s="14" t="s">
        <v>2</v>
      </c>
      <c r="H94" s="79">
        <v>13103</v>
      </c>
      <c r="I94" s="39" t="s">
        <v>63</v>
      </c>
      <c r="J94" s="62">
        <v>1512</v>
      </c>
      <c r="K94" s="63"/>
      <c r="L94" s="63">
        <v>375</v>
      </c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2520</v>
      </c>
      <c r="E95" s="62"/>
      <c r="F95" s="62">
        <v>3750</v>
      </c>
      <c r="G95" s="14" t="s">
        <v>2</v>
      </c>
      <c r="H95" s="79">
        <v>13120</v>
      </c>
      <c r="I95" s="39" t="s">
        <v>153</v>
      </c>
      <c r="J95" s="62"/>
      <c r="K95" s="63"/>
      <c r="L95" s="63">
        <v>375</v>
      </c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159</v>
      </c>
      <c r="J96" s="85">
        <f>SUM(J91:J95)</f>
        <v>3612</v>
      </c>
      <c r="K96" s="85">
        <f>SUM(K91:K95)</f>
        <v>0</v>
      </c>
      <c r="L96" s="85">
        <f>SUM(L91:L95)</f>
        <v>2125</v>
      </c>
      <c r="M96" s="85">
        <f>SUM(M91:M95)</f>
        <v>0</v>
      </c>
    </row>
    <row r="97" spans="1:13" s="4" customFormat="1" ht="38.1" customHeight="1" x14ac:dyDescent="0.25">
      <c r="A97" s="44" t="s">
        <v>76</v>
      </c>
      <c r="B97" s="13"/>
      <c r="C97" s="6"/>
      <c r="D97" s="63"/>
      <c r="E97" s="63"/>
      <c r="F97" s="63"/>
      <c r="G97" s="44" t="s">
        <v>64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105</v>
      </c>
      <c r="D98" s="62">
        <v>2520</v>
      </c>
      <c r="E98" s="62"/>
      <c r="F98" s="62">
        <v>9000</v>
      </c>
      <c r="G98" s="14" t="s">
        <v>2</v>
      </c>
      <c r="H98" s="79">
        <v>13021</v>
      </c>
      <c r="I98" s="39" t="s">
        <v>65</v>
      </c>
      <c r="J98" s="62">
        <v>1848</v>
      </c>
      <c r="K98" s="63"/>
      <c r="L98" s="63">
        <v>1500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106</v>
      </c>
      <c r="D99" s="62">
        <v>3024</v>
      </c>
      <c r="E99" s="62"/>
      <c r="F99" s="62">
        <v>9000</v>
      </c>
      <c r="G99" s="14" t="s">
        <v>2</v>
      </c>
      <c r="H99" s="79">
        <v>13121</v>
      </c>
      <c r="I99" s="39" t="s">
        <v>154</v>
      </c>
      <c r="J99" s="62">
        <v>1260</v>
      </c>
      <c r="K99" s="63"/>
      <c r="L99" s="63">
        <v>5000</v>
      </c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107</v>
      </c>
      <c r="D100" s="93">
        <v>252</v>
      </c>
      <c r="E100" s="93"/>
      <c r="F100" s="62">
        <v>7000</v>
      </c>
      <c r="G100" s="14" t="s">
        <v>2</v>
      </c>
      <c r="H100" s="79">
        <v>13024</v>
      </c>
      <c r="I100" s="39" t="s">
        <v>66</v>
      </c>
      <c r="J100" s="63">
        <v>924</v>
      </c>
      <c r="K100" s="63"/>
      <c r="L100" s="63"/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108</v>
      </c>
      <c r="D101" s="93">
        <v>1344</v>
      </c>
      <c r="E101" s="93"/>
      <c r="F101" s="62">
        <v>6000</v>
      </c>
      <c r="G101" s="14" t="s">
        <v>2</v>
      </c>
      <c r="H101" s="79">
        <v>13034</v>
      </c>
      <c r="I101" s="39" t="s">
        <v>67</v>
      </c>
      <c r="J101" s="63">
        <v>1512</v>
      </c>
      <c r="K101" s="63"/>
      <c r="L101" s="63">
        <v>2750</v>
      </c>
      <c r="M101" s="63"/>
    </row>
    <row r="102" spans="1:13" s="4" customFormat="1" ht="38.1" customHeight="1" x14ac:dyDescent="0.25">
      <c r="A102" s="14" t="s">
        <v>2</v>
      </c>
      <c r="B102" s="79">
        <v>13131</v>
      </c>
      <c r="C102" s="39" t="s">
        <v>194</v>
      </c>
      <c r="D102" s="93">
        <v>840</v>
      </c>
      <c r="E102" s="93"/>
      <c r="F102" s="62">
        <v>5625</v>
      </c>
      <c r="G102" s="14" t="s">
        <v>2</v>
      </c>
      <c r="H102" s="79">
        <v>13035</v>
      </c>
      <c r="I102" s="39" t="s">
        <v>68</v>
      </c>
      <c r="J102" s="63"/>
      <c r="K102" s="63"/>
      <c r="L102" s="63">
        <v>125</v>
      </c>
      <c r="M102" s="63"/>
    </row>
    <row r="103" spans="1:13" s="4" customFormat="1" ht="38.1" customHeight="1" x14ac:dyDescent="0.25">
      <c r="A103" s="14" t="s">
        <v>2</v>
      </c>
      <c r="B103" s="79">
        <v>13012</v>
      </c>
      <c r="C103" s="39" t="s">
        <v>109</v>
      </c>
      <c r="D103" s="93">
        <v>1008</v>
      </c>
      <c r="E103" s="93"/>
      <c r="F103" s="62">
        <v>7000</v>
      </c>
      <c r="G103" s="10"/>
      <c r="H103" s="13"/>
      <c r="I103" s="30" t="s">
        <v>160</v>
      </c>
      <c r="J103" s="85">
        <f>SUM(J98:J102)</f>
        <v>5544</v>
      </c>
      <c r="K103" s="85">
        <f>SUM(K98:K102)</f>
        <v>0</v>
      </c>
      <c r="L103" s="85">
        <f>SUM(L98:L102)</f>
        <v>9375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13099</v>
      </c>
      <c r="C104" s="39" t="s">
        <v>146</v>
      </c>
      <c r="D104" s="93">
        <v>252</v>
      </c>
      <c r="E104" s="93"/>
      <c r="F104" s="62">
        <v>875</v>
      </c>
      <c r="G104" s="44" t="s">
        <v>40</v>
      </c>
      <c r="H104" s="13"/>
      <c r="I104" s="6"/>
      <c r="J104" s="43" t="s">
        <v>122</v>
      </c>
      <c r="K104" s="43" t="s">
        <v>124</v>
      </c>
      <c r="L104" s="43" t="s">
        <v>123</v>
      </c>
      <c r="M104" s="43" t="s">
        <v>125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110</v>
      </c>
      <c r="D105" s="93">
        <v>756</v>
      </c>
      <c r="E105" s="93"/>
      <c r="F105" s="62"/>
      <c r="G105" s="14"/>
      <c r="H105" s="79">
        <v>14036</v>
      </c>
      <c r="I105" s="39" t="s">
        <v>3</v>
      </c>
      <c r="J105" s="62">
        <v>23100</v>
      </c>
      <c r="K105" s="62">
        <v>2016</v>
      </c>
      <c r="L105" s="62">
        <v>20000</v>
      </c>
      <c r="M105" s="62">
        <v>35000</v>
      </c>
    </row>
    <row r="106" spans="1:13" s="4" customFormat="1" ht="38.1" customHeight="1" x14ac:dyDescent="0.25">
      <c r="A106" s="16"/>
      <c r="B106" s="79">
        <v>13092</v>
      </c>
      <c r="C106" s="39" t="s">
        <v>196</v>
      </c>
      <c r="D106" s="63"/>
      <c r="E106" s="63"/>
      <c r="F106" s="63"/>
      <c r="G106" s="18"/>
      <c r="H106" s="91">
        <v>14037</v>
      </c>
      <c r="I106" s="39" t="s">
        <v>5</v>
      </c>
      <c r="J106" s="62">
        <v>6048</v>
      </c>
      <c r="K106" s="62">
        <v>5040</v>
      </c>
      <c r="L106" s="62">
        <v>7500</v>
      </c>
      <c r="M106" s="62">
        <v>12000</v>
      </c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7056</v>
      </c>
      <c r="K107" s="62">
        <v>17000</v>
      </c>
      <c r="L107" s="62">
        <v>30000</v>
      </c>
      <c r="M107" s="62">
        <v>20000</v>
      </c>
    </row>
    <row r="108" spans="1:13" s="4" customFormat="1" ht="38.1" customHeight="1" x14ac:dyDescent="0.25">
      <c r="A108" s="44" t="s">
        <v>75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5040</v>
      </c>
      <c r="K108" s="62">
        <v>17052</v>
      </c>
      <c r="L108" s="62">
        <v>9000</v>
      </c>
      <c r="M108" s="62">
        <v>6000</v>
      </c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111</v>
      </c>
      <c r="D109" s="62">
        <v>1260</v>
      </c>
      <c r="E109" s="63"/>
      <c r="F109" s="62">
        <v>5000</v>
      </c>
      <c r="G109" s="10"/>
      <c r="H109" s="79">
        <v>14040</v>
      </c>
      <c r="I109" s="39" t="s">
        <v>8</v>
      </c>
      <c r="J109" s="62">
        <v>2352</v>
      </c>
      <c r="K109" s="62">
        <v>4032</v>
      </c>
      <c r="L109" s="62">
        <v>6000</v>
      </c>
      <c r="M109" s="62">
        <v>3500</v>
      </c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112</v>
      </c>
      <c r="D110" s="62">
        <v>1008</v>
      </c>
      <c r="E110" s="63"/>
      <c r="F110" s="62">
        <v>4875</v>
      </c>
      <c r="G110" s="14" t="s">
        <v>2</v>
      </c>
      <c r="H110" s="79">
        <v>14041</v>
      </c>
      <c r="I110" s="39" t="s">
        <v>9</v>
      </c>
      <c r="J110" s="62">
        <v>3024</v>
      </c>
      <c r="K110" s="62">
        <v>4032</v>
      </c>
      <c r="L110" s="62">
        <v>3500</v>
      </c>
      <c r="M110" s="62">
        <v>1750</v>
      </c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113</v>
      </c>
      <c r="D111" s="93">
        <v>1008</v>
      </c>
      <c r="E111" s="65"/>
      <c r="F111" s="93">
        <v>750</v>
      </c>
      <c r="G111" s="14" t="s">
        <v>2</v>
      </c>
      <c r="H111" s="79">
        <v>14062</v>
      </c>
      <c r="I111" s="39" t="s">
        <v>41</v>
      </c>
      <c r="J111" s="62">
        <v>2520</v>
      </c>
      <c r="K111" s="62">
        <v>3528</v>
      </c>
      <c r="L111" s="62">
        <v>2000</v>
      </c>
      <c r="M111" s="62">
        <v>1000</v>
      </c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114</v>
      </c>
      <c r="D112" s="93">
        <v>1512</v>
      </c>
      <c r="E112" s="65"/>
      <c r="F112" s="93">
        <v>1000</v>
      </c>
      <c r="G112" s="14" t="s">
        <v>2</v>
      </c>
      <c r="H112" s="79">
        <v>14066</v>
      </c>
      <c r="I112" s="39" t="s">
        <v>155</v>
      </c>
      <c r="J112" s="94"/>
      <c r="K112" s="62">
        <v>5712</v>
      </c>
      <c r="L112" s="62">
        <v>7500</v>
      </c>
      <c r="M112" s="62">
        <v>1250</v>
      </c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147</v>
      </c>
      <c r="D113" s="93">
        <v>1008</v>
      </c>
      <c r="E113" s="65"/>
      <c r="F113" s="93">
        <v>1500</v>
      </c>
      <c r="G113" s="14"/>
      <c r="H113" s="79">
        <v>14043</v>
      </c>
      <c r="I113" s="39" t="s">
        <v>10</v>
      </c>
      <c r="J113" s="62">
        <v>12036</v>
      </c>
      <c r="K113" s="62">
        <v>8064</v>
      </c>
      <c r="L113" s="62">
        <v>20000</v>
      </c>
      <c r="M113" s="62">
        <v>9000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148</v>
      </c>
      <c r="D114" s="93">
        <v>2268</v>
      </c>
      <c r="E114" s="65"/>
      <c r="F114" s="93">
        <v>7000</v>
      </c>
      <c r="G114" s="18"/>
      <c r="H114" s="91">
        <v>14044</v>
      </c>
      <c r="I114" s="39" t="s">
        <v>11</v>
      </c>
      <c r="J114" s="62">
        <v>3276</v>
      </c>
      <c r="K114" s="62">
        <v>4032</v>
      </c>
      <c r="L114" s="62">
        <v>9000</v>
      </c>
      <c r="M114" s="62">
        <v>2500</v>
      </c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115</v>
      </c>
      <c r="D115" s="93"/>
      <c r="E115" s="65"/>
      <c r="F115" s="93">
        <v>7500</v>
      </c>
      <c r="G115" s="10"/>
      <c r="H115" s="79">
        <v>14045</v>
      </c>
      <c r="I115" s="39" t="s">
        <v>12</v>
      </c>
      <c r="J115" s="62">
        <v>7056</v>
      </c>
      <c r="K115" s="62">
        <v>2016</v>
      </c>
      <c r="L115" s="62">
        <v>12500</v>
      </c>
      <c r="M115" s="62">
        <v>1000</v>
      </c>
    </row>
    <row r="116" spans="1:13" s="4" customFormat="1" ht="38.1" customHeight="1" x14ac:dyDescent="0.25">
      <c r="A116" s="14" t="s">
        <v>2</v>
      </c>
      <c r="B116" s="79">
        <v>13123</v>
      </c>
      <c r="C116" s="39" t="s">
        <v>179</v>
      </c>
      <c r="D116" s="93">
        <v>8064</v>
      </c>
      <c r="E116" s="65"/>
      <c r="F116" s="93">
        <v>17500</v>
      </c>
      <c r="G116" s="10"/>
      <c r="H116" s="79">
        <v>14046</v>
      </c>
      <c r="I116" s="39" t="s">
        <v>13</v>
      </c>
      <c r="J116" s="62"/>
      <c r="K116" s="62">
        <v>1512</v>
      </c>
      <c r="L116" s="62">
        <v>2500</v>
      </c>
      <c r="M116" s="62">
        <v>3000</v>
      </c>
    </row>
    <row r="117" spans="1:13" s="4" customFormat="1" ht="38.1" customHeight="1" x14ac:dyDescent="0.25">
      <c r="A117" s="14" t="s">
        <v>2</v>
      </c>
      <c r="B117" s="79">
        <v>13033</v>
      </c>
      <c r="C117" s="39" t="s">
        <v>149</v>
      </c>
      <c r="D117" s="93">
        <v>1176</v>
      </c>
      <c r="E117" s="65"/>
      <c r="F117" s="62">
        <v>1875</v>
      </c>
      <c r="G117" s="16"/>
      <c r="H117" s="79">
        <v>14047</v>
      </c>
      <c r="I117" s="39" t="s">
        <v>14</v>
      </c>
      <c r="J117" s="62">
        <v>5040</v>
      </c>
      <c r="K117" s="62">
        <v>1008</v>
      </c>
      <c r="L117" s="62">
        <v>6000</v>
      </c>
      <c r="M117" s="62">
        <v>1500</v>
      </c>
    </row>
    <row r="118" spans="1:13" s="4" customFormat="1" ht="38.1" customHeight="1" x14ac:dyDescent="0.4">
      <c r="A118" s="14" t="s">
        <v>2</v>
      </c>
      <c r="B118" s="79">
        <v>13079</v>
      </c>
      <c r="C118" s="39" t="s">
        <v>150</v>
      </c>
      <c r="D118" s="62">
        <v>1344</v>
      </c>
      <c r="E118" s="63"/>
      <c r="F118" s="62">
        <v>500</v>
      </c>
      <c r="G118" s="14" t="s">
        <v>2</v>
      </c>
      <c r="H118" s="79">
        <v>14048</v>
      </c>
      <c r="I118" s="39" t="s">
        <v>15</v>
      </c>
      <c r="J118" s="94">
        <v>1512</v>
      </c>
      <c r="K118" s="95">
        <v>3024</v>
      </c>
      <c r="L118" s="94">
        <v>4000</v>
      </c>
      <c r="M118" s="95">
        <v>1500</v>
      </c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>
        <v>3500</v>
      </c>
      <c r="G119" s="14" t="s">
        <v>2</v>
      </c>
      <c r="H119" s="79">
        <v>14064</v>
      </c>
      <c r="I119" s="39" t="s">
        <v>42</v>
      </c>
      <c r="J119" s="62"/>
      <c r="K119" s="62">
        <v>4032</v>
      </c>
      <c r="L119" s="62">
        <v>1500</v>
      </c>
      <c r="M119" s="62">
        <v>2500</v>
      </c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5628</v>
      </c>
      <c r="K120" s="62"/>
      <c r="L120" s="62"/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>
        <v>4032</v>
      </c>
      <c r="K121" s="62">
        <v>1344</v>
      </c>
      <c r="L121" s="62">
        <v>9000</v>
      </c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>
        <v>4872</v>
      </c>
      <c r="K122" s="96">
        <v>1008</v>
      </c>
      <c r="L122" s="96">
        <v>7000</v>
      </c>
      <c r="M122" s="96"/>
    </row>
    <row r="123" spans="1:13" ht="38.1" customHeight="1" x14ac:dyDescent="0.2">
      <c r="A123" s="80" t="s">
        <v>151</v>
      </c>
      <c r="B123" s="43"/>
      <c r="C123" s="39"/>
      <c r="D123" s="63"/>
      <c r="E123" s="63"/>
      <c r="F123" s="63"/>
      <c r="G123" s="14" t="s">
        <v>60</v>
      </c>
      <c r="H123" s="79">
        <v>14057</v>
      </c>
      <c r="I123" s="39" t="s">
        <v>43</v>
      </c>
      <c r="J123" s="62">
        <v>3444</v>
      </c>
      <c r="K123" s="62">
        <v>2520</v>
      </c>
      <c r="L123" s="62">
        <v>7000</v>
      </c>
      <c r="M123" s="62">
        <v>1000</v>
      </c>
    </row>
    <row r="124" spans="1:13" ht="38.1" customHeight="1" x14ac:dyDescent="0.4">
      <c r="A124" s="14" t="s">
        <v>2</v>
      </c>
      <c r="B124" s="79">
        <v>13105</v>
      </c>
      <c r="C124" s="39" t="s">
        <v>175</v>
      </c>
      <c r="D124" s="62">
        <v>504</v>
      </c>
      <c r="E124" s="62"/>
      <c r="F124" s="62">
        <v>8000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176</v>
      </c>
      <c r="D125" s="62">
        <v>1260</v>
      </c>
      <c r="E125" s="62"/>
      <c r="F125" s="62">
        <v>2500</v>
      </c>
      <c r="G125" s="44" t="s">
        <v>156</v>
      </c>
      <c r="H125" s="13"/>
      <c r="I125" s="6"/>
      <c r="J125" s="29"/>
      <c r="K125" s="29"/>
      <c r="L125" s="8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177</v>
      </c>
      <c r="D126" s="62">
        <v>2352</v>
      </c>
      <c r="E126" s="62"/>
      <c r="F126" s="62">
        <v>6000</v>
      </c>
      <c r="G126" s="16"/>
      <c r="H126" s="79">
        <v>14053</v>
      </c>
      <c r="I126" s="39" t="s">
        <v>19</v>
      </c>
      <c r="J126" s="99"/>
      <c r="K126" s="29"/>
      <c r="L126" s="96">
        <v>500</v>
      </c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210</v>
      </c>
      <c r="D127" s="62">
        <v>1344</v>
      </c>
      <c r="E127" s="62"/>
      <c r="F127" s="62">
        <v>625</v>
      </c>
      <c r="G127" s="16"/>
      <c r="H127" s="79">
        <v>14054</v>
      </c>
      <c r="I127" s="39" t="s">
        <v>20</v>
      </c>
      <c r="J127" s="99">
        <v>3500</v>
      </c>
      <c r="K127" s="29"/>
      <c r="L127" s="96">
        <v>500</v>
      </c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152</v>
      </c>
      <c r="D128" s="62">
        <v>3024</v>
      </c>
      <c r="E128" s="62"/>
      <c r="F128" s="62">
        <v>2000</v>
      </c>
      <c r="G128" s="16"/>
      <c r="H128" s="79">
        <v>14055</v>
      </c>
      <c r="I128" s="39" t="s">
        <v>22</v>
      </c>
      <c r="J128" s="99">
        <v>2500</v>
      </c>
      <c r="K128" s="100"/>
      <c r="L128" s="96">
        <v>750</v>
      </c>
      <c r="M128" s="101"/>
    </row>
    <row r="129" spans="1:13" ht="38.1" customHeight="1" x14ac:dyDescent="0.4">
      <c r="A129" s="14" t="s">
        <v>2</v>
      </c>
      <c r="B129" s="104">
        <v>13133</v>
      </c>
      <c r="C129" s="39" t="s">
        <v>211</v>
      </c>
      <c r="D129" s="62">
        <v>8064</v>
      </c>
      <c r="E129" s="62"/>
      <c r="F129" s="62">
        <v>11000</v>
      </c>
      <c r="G129" s="17"/>
      <c r="H129" s="15"/>
      <c r="I129" s="37" t="s">
        <v>157</v>
      </c>
      <c r="J129" s="86">
        <f>SUM(J105:J128)</f>
        <v>102036</v>
      </c>
      <c r="K129" s="86">
        <f>SUM(K105:K128)</f>
        <v>86972</v>
      </c>
      <c r="L129" s="86">
        <f>SUM(L105:L128)</f>
        <v>165750</v>
      </c>
      <c r="M129" s="86">
        <f>SUM(M105:M128)</f>
        <v>102500</v>
      </c>
    </row>
    <row r="130" spans="1:13" ht="38.1" customHeight="1" x14ac:dyDescent="0.4">
      <c r="A130" s="14" t="s">
        <v>2</v>
      </c>
      <c r="B130" s="79">
        <v>13126</v>
      </c>
      <c r="C130" s="39" t="s">
        <v>178</v>
      </c>
      <c r="D130" s="63">
        <v>1344</v>
      </c>
      <c r="E130" s="63"/>
      <c r="F130" s="63">
        <v>3000</v>
      </c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79</v>
      </c>
      <c r="J131" s="86">
        <f>J129+J103+J96+D134+J76+J34+D76+D57</f>
        <v>370920</v>
      </c>
      <c r="K131" s="86">
        <f>K129+K103+K96+E134+K76+K34+E76+E57</f>
        <v>86972</v>
      </c>
      <c r="L131" s="103">
        <f>L129+L103+L96+F134+L76+L34+F76+F57</f>
        <v>624500</v>
      </c>
      <c r="M131" s="86">
        <f>M129+M103+M96</f>
        <v>102500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161</v>
      </c>
      <c r="J132" s="36"/>
      <c r="K132" s="102"/>
      <c r="L132" s="36"/>
      <c r="M132" s="17"/>
    </row>
    <row r="133" spans="1:13" ht="38.1" customHeight="1" x14ac:dyDescent="0.4">
      <c r="A133" s="14"/>
      <c r="B133" s="13"/>
      <c r="C133" s="6"/>
      <c r="D133" s="17"/>
      <c r="E133" s="17"/>
      <c r="F133" s="38"/>
      <c r="G133" s="17"/>
      <c r="H133" s="15"/>
      <c r="I133" s="17"/>
      <c r="J133" s="66">
        <f>J131+K131+L131+M131</f>
        <v>1184892</v>
      </c>
      <c r="K133" s="17"/>
      <c r="L133" s="17"/>
      <c r="M133" s="17"/>
    </row>
    <row r="134" spans="1:13" ht="38.1" customHeight="1" x14ac:dyDescent="0.4">
      <c r="A134" s="37"/>
      <c r="B134" s="17"/>
      <c r="C134" s="37" t="s">
        <v>158</v>
      </c>
      <c r="D134" s="86">
        <f>SUM(D91:D133)</f>
        <v>53844</v>
      </c>
      <c r="E134" s="86">
        <f>SUM(E91:E133)</f>
        <v>0</v>
      </c>
      <c r="F134" s="86">
        <f>SUM(F91:F133)</f>
        <v>140500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43307086614173229" right="0.27559055118110237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</cp:lastModifiedBy>
  <cp:lastPrinted>2024-02-01T09:41:18Z</cp:lastPrinted>
  <dcterms:created xsi:type="dcterms:W3CDTF">2011-06-10T06:06:34Z</dcterms:created>
  <dcterms:modified xsi:type="dcterms:W3CDTF">2024-03-15T14:05:28Z</dcterms:modified>
</cp:coreProperties>
</file>